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 1" sheetId="1" r:id="rId4"/>
    <sheet state="visible" name="nárůst" sheetId="2" r:id="rId5"/>
  </sheets>
  <definedNames/>
  <calcPr/>
  <extLst>
    <ext uri="GoogleSheetsCustomDataVersion2">
      <go:sheetsCustomData xmlns:go="http://customooxmlschemas.google.com/" r:id="rId6" roundtripDataChecksum="leEgAwZ+oTkYaR3zmCNlQiCWbTM/Sq4sUtprGStKQ14="/>
    </ext>
  </extLst>
</workbook>
</file>

<file path=xl/sharedStrings.xml><?xml version="1.0" encoding="utf-8"?>
<sst xmlns="http://schemas.openxmlformats.org/spreadsheetml/2006/main" count="65" uniqueCount="42">
  <si>
    <t>CENOVÁ NABÍDKA</t>
  </si>
  <si>
    <t>Zajištění dodávky obědů pro Základní školu Budiměřice a dětskou skupinu Budiměřice</t>
  </si>
  <si>
    <t>vyplnit pouze zelená pole</t>
  </si>
  <si>
    <t>Položka</t>
  </si>
  <si>
    <t>MJ</t>
  </si>
  <si>
    <t>Počet</t>
  </si>
  <si>
    <t>Cena za MJ včetně DPH (Kč)</t>
  </si>
  <si>
    <t>Cena včetně DPH celkem (Kč)</t>
  </si>
  <si>
    <t>Měsíční mzdová a věcná režie</t>
  </si>
  <si>
    <t>období 1.9.2026 - 30.6.2027</t>
  </si>
  <si>
    <t>měsíc</t>
  </si>
  <si>
    <t>období 1.7.2027 - 31.8.2027</t>
  </si>
  <si>
    <t>CELKEM (tato částka představuje hodnoticí kritérium veřejné zakázky =&gt; uvést v krycím listu)</t>
  </si>
  <si>
    <t>Náklady na potraviny</t>
  </si>
  <si>
    <t>Žáci základní školy (7-10 let)</t>
  </si>
  <si>
    <t>oběd</t>
  </si>
  <si>
    <t>Žáci základní školy (11-14 let)</t>
  </si>
  <si>
    <t>Děti v dětské skupině (2-6 let)</t>
  </si>
  <si>
    <t>Cena oběda pro dospělé strávníky</t>
  </si>
  <si>
    <t>Druh odpadu</t>
  </si>
  <si>
    <t>Odhadovaný počet MJ</t>
  </si>
  <si>
    <t>Cena za MJ bez DPH (Kč)</t>
  </si>
  <si>
    <t>Cena bez DPH celkem (Kč)</t>
  </si>
  <si>
    <t>Směsný komunální odpad</t>
  </si>
  <si>
    <t>Fixní částka za svozový den</t>
  </si>
  <si>
    <t>svoz</t>
  </si>
  <si>
    <t>Variabilní částka za 1 tunu</t>
  </si>
  <si>
    <t>tuna</t>
  </si>
  <si>
    <t>Plasty</t>
  </si>
  <si>
    <t>Papír a lepenka</t>
  </si>
  <si>
    <t>Kovy</t>
  </si>
  <si>
    <t>Obsluha zvonu</t>
  </si>
  <si>
    <t>ks</t>
  </si>
  <si>
    <t>Sklo</t>
  </si>
  <si>
    <t>Biologicky rozložitelný odpad</t>
  </si>
  <si>
    <t>Celkem = nabídková cena</t>
  </si>
  <si>
    <t>Vyplnit pouze pole v zelené barvě</t>
  </si>
  <si>
    <t>ANO/NE</t>
  </si>
  <si>
    <t>Možnost ukládat nápojové kartóny (TetraPak) do platů?</t>
  </si>
  <si>
    <t>Možnost ukládání ALU nápojových plechovek do plastů?</t>
  </si>
  <si>
    <t>Biologicky rozložitelný odpad + směsný komunální odpad je odvážen ve stejný den týdne?</t>
  </si>
  <si>
    <t>Plast + papír a lepenka je odvážen ve stejný den týdne?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</si>
</sst>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sz val="10.0"/>
      <color theme="1"/>
      <name val="Verdana"/>
    </font>
    <font>
      <b/>
      <sz val="12.0"/>
      <color theme="1"/>
      <name val="Verdana"/>
    </font>
    <font>
      <b/>
      <sz val="10.0"/>
      <color theme="1"/>
      <name val="Verdana"/>
    </font>
    <font/>
    <font>
      <sz val="10.0"/>
      <color rgb="FFFF0000"/>
      <name val="Verdana"/>
    </font>
    <font>
      <i/>
      <sz val="10.0"/>
      <color theme="1"/>
      <name val="Verdana"/>
    </font>
  </fonts>
  <fills count="6">
    <fill>
      <patternFill patternType="none"/>
    </fill>
    <fill>
      <patternFill patternType="lightGray"/>
    </fill>
    <fill>
      <patternFill patternType="solid">
        <fgColor rgb="FFB6D7A8"/>
        <bgColor rgb="FFB6D7A8"/>
      </patternFill>
    </fill>
    <fill>
      <patternFill patternType="solid">
        <fgColor rgb="FF9FC5E8"/>
        <bgColor rgb="FF9FC5E8"/>
      </patternFill>
    </fill>
    <fill>
      <patternFill patternType="solid">
        <fgColor rgb="FFD9EAD3"/>
        <bgColor rgb="FFD9EAD3"/>
      </patternFill>
    </fill>
    <fill>
      <patternFill patternType="solid">
        <fgColor rgb="FFD2F1DA"/>
        <bgColor rgb="FFD2F1DA"/>
      </patternFill>
    </fill>
  </fills>
  <borders count="1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top/>
      <bottom/>
    </border>
    <border>
      <top/>
      <bottom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left/>
      <right style="thin">
        <color rgb="FF000000"/>
      </right>
      <top/>
      <bottom/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readingOrder="0"/>
    </xf>
    <xf borderId="0" fillId="0" fontId="1" numFmtId="0" xfId="0" applyAlignment="1" applyFont="1">
      <alignment horizontal="center"/>
    </xf>
    <xf borderId="0" fillId="0" fontId="3" numFmtId="0" xfId="0" applyAlignment="1" applyFont="1">
      <alignment readingOrder="0" vertical="center"/>
    </xf>
    <xf borderId="0" fillId="2" fontId="1" numFmtId="0" xfId="0" applyAlignment="1" applyFill="1" applyFont="1">
      <alignment readingOrder="0"/>
    </xf>
    <xf borderId="1" fillId="3" fontId="3" numFmtId="0" xfId="0" applyAlignment="1" applyBorder="1" applyFill="1" applyFont="1">
      <alignment readingOrder="0" vertical="center"/>
    </xf>
    <xf borderId="1" fillId="3" fontId="3" numFmtId="0" xfId="0" applyAlignment="1" applyBorder="1" applyFont="1">
      <alignment vertical="center"/>
    </xf>
    <xf borderId="1" fillId="3" fontId="3" numFmtId="0" xfId="0" applyAlignment="1" applyBorder="1" applyFont="1">
      <alignment horizontal="center" shrinkToFit="0" vertical="center" wrapText="1"/>
    </xf>
    <xf borderId="1" fillId="3" fontId="3" numFmtId="0" xfId="0" applyAlignment="1" applyBorder="1" applyFont="1">
      <alignment horizontal="center" readingOrder="0" shrinkToFit="0" vertical="center" wrapText="1"/>
    </xf>
    <xf borderId="2" fillId="0" fontId="1" numFmtId="0" xfId="0" applyAlignment="1" applyBorder="1" applyFont="1">
      <alignment readingOrder="0" vertical="center"/>
    </xf>
    <xf borderId="1" fillId="0" fontId="1" numFmtId="0" xfId="0" applyAlignment="1" applyBorder="1" applyFont="1">
      <alignment readingOrder="0"/>
    </xf>
    <xf borderId="1" fillId="0" fontId="1" numFmtId="0" xfId="0" applyAlignment="1" applyBorder="1" applyFont="1">
      <alignment horizontal="center" readingOrder="0"/>
    </xf>
    <xf borderId="1" fillId="4" fontId="1" numFmtId="4" xfId="0" applyAlignment="1" applyBorder="1" applyFill="1" applyFont="1" applyNumberFormat="1">
      <alignment readingOrder="0"/>
    </xf>
    <xf borderId="1" fillId="0" fontId="1" numFmtId="4" xfId="0" applyBorder="1" applyFont="1" applyNumberFormat="1"/>
    <xf borderId="3" fillId="0" fontId="4" numFmtId="0" xfId="0" applyBorder="1" applyFont="1"/>
    <xf borderId="4" fillId="0" fontId="3" numFmtId="0" xfId="0" applyAlignment="1" applyBorder="1" applyFont="1">
      <alignment readingOrder="0" shrinkToFit="0" wrapText="1"/>
    </xf>
    <xf borderId="5" fillId="0" fontId="4" numFmtId="0" xfId="0" applyBorder="1" applyFont="1"/>
    <xf borderId="6" fillId="0" fontId="4" numFmtId="0" xfId="0" applyBorder="1" applyFont="1"/>
    <xf borderId="1" fillId="0" fontId="3" numFmtId="4" xfId="0" applyAlignment="1" applyBorder="1" applyFont="1" applyNumberFormat="1">
      <alignment vertical="center"/>
    </xf>
    <xf borderId="2" fillId="0" fontId="1" numFmtId="0" xfId="0" applyAlignment="1" applyBorder="1" applyFont="1">
      <alignment readingOrder="0"/>
    </xf>
    <xf borderId="3" fillId="0" fontId="1" numFmtId="0" xfId="0" applyBorder="1" applyFont="1"/>
    <xf borderId="7" fillId="0" fontId="1" numFmtId="0" xfId="0" applyBorder="1" applyFont="1"/>
    <xf borderId="4" fillId="0" fontId="1" numFmtId="0" xfId="0" applyAlignment="1" applyBorder="1" applyFont="1">
      <alignment readingOrder="0"/>
    </xf>
    <xf borderId="2" fillId="0" fontId="1" numFmtId="0" xfId="0" applyBorder="1" applyFont="1"/>
    <xf borderId="1" fillId="0" fontId="1" numFmtId="0" xfId="0" applyBorder="1" applyFont="1"/>
    <xf borderId="1" fillId="0" fontId="1" numFmtId="0" xfId="0" applyAlignment="1" applyBorder="1" applyFont="1">
      <alignment horizontal="center"/>
    </xf>
    <xf borderId="1" fillId="4" fontId="1" numFmtId="4" xfId="0" applyBorder="1" applyFont="1" applyNumberFormat="1"/>
    <xf borderId="4" fillId="0" fontId="3" numFmtId="0" xfId="0" applyBorder="1" applyFont="1"/>
    <xf borderId="1" fillId="0" fontId="3" numFmtId="4" xfId="0" applyBorder="1" applyFont="1" applyNumberFormat="1"/>
    <xf borderId="8" fillId="4" fontId="3" numFmtId="0" xfId="0" applyAlignment="1" applyBorder="1" applyFont="1">
      <alignment horizontal="center"/>
    </xf>
    <xf borderId="9" fillId="0" fontId="4" numFmtId="0" xfId="0" applyBorder="1" applyFont="1"/>
    <xf borderId="0" fillId="0" fontId="1" numFmtId="10" xfId="0" applyFont="1" applyNumberFormat="1"/>
    <xf borderId="0" fillId="0" fontId="5" numFmtId="0" xfId="0" applyFont="1"/>
    <xf borderId="10" fillId="0" fontId="1" numFmtId="0" xfId="0" applyBorder="1" applyFont="1"/>
    <xf borderId="11" fillId="0" fontId="1" numFmtId="0" xfId="0" applyBorder="1" applyFont="1"/>
    <xf borderId="12" fillId="0" fontId="1" numFmtId="0" xfId="0" applyAlignment="1" applyBorder="1" applyFont="1">
      <alignment horizontal="center"/>
    </xf>
    <xf borderId="13" fillId="0" fontId="1" numFmtId="0" xfId="0" applyBorder="1" applyFont="1"/>
    <xf borderId="14" fillId="5" fontId="6" numFmtId="0" xfId="0" applyAlignment="1" applyBorder="1" applyFill="1" applyFont="1">
      <alignment horizontal="center"/>
    </xf>
    <xf borderId="15" fillId="0" fontId="1" numFmtId="0" xfId="0" applyBorder="1" applyFont="1"/>
    <xf borderId="16" fillId="0" fontId="1" numFmtId="0" xfId="0" applyBorder="1" applyFont="1"/>
    <xf borderId="17" fillId="0" fontId="6" numFmtId="0" xfId="0" applyAlignment="1" applyBorder="1" applyFont="1">
      <alignment horizontal="center"/>
    </xf>
    <xf borderId="12" fillId="0" fontId="6" numFmtId="0" xfId="0" applyAlignment="1" applyBorder="1" applyFont="1">
      <alignment horizontal="center"/>
    </xf>
    <xf borderId="13" fillId="0" fontId="1" numFmtId="0" xfId="0" applyAlignment="1" applyBorder="1" applyFont="1">
      <alignment shrinkToFit="0" wrapText="1"/>
    </xf>
    <xf borderId="17" fillId="0" fontId="1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4.38"/>
    <col customWidth="1" min="2" max="2" width="28.88"/>
    <col customWidth="1" min="3" max="3" width="27.88"/>
    <col customWidth="1" min="4" max="26" width="14.38"/>
  </cols>
  <sheetData>
    <row r="1" ht="15.75" customHeight="1">
      <c r="A1" s="1"/>
      <c r="B1" s="2" t="s">
        <v>0</v>
      </c>
      <c r="C1" s="1"/>
      <c r="D1" s="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33.0" customHeight="1">
      <c r="A2" s="1"/>
      <c r="B2" s="4" t="s">
        <v>1</v>
      </c>
      <c r="C2" s="1"/>
      <c r="D2" s="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5.75" customHeight="1">
      <c r="A3" s="1"/>
      <c r="B3" s="5" t="s">
        <v>2</v>
      </c>
      <c r="C3" s="1"/>
      <c r="D3" s="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42.0" customHeight="1">
      <c r="A4" s="1"/>
      <c r="B4" s="6" t="s">
        <v>3</v>
      </c>
      <c r="C4" s="7" t="s">
        <v>3</v>
      </c>
      <c r="D4" s="8" t="s">
        <v>4</v>
      </c>
      <c r="E4" s="9" t="s">
        <v>5</v>
      </c>
      <c r="F4" s="9" t="s">
        <v>6</v>
      </c>
      <c r="G4" s="9" t="s">
        <v>7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75" customHeight="1">
      <c r="A5" s="1"/>
      <c r="B5" s="10" t="s">
        <v>8</v>
      </c>
      <c r="C5" s="11" t="s">
        <v>9</v>
      </c>
      <c r="D5" s="12" t="s">
        <v>10</v>
      </c>
      <c r="E5" s="12">
        <v>10.0</v>
      </c>
      <c r="F5" s="13">
        <v>0.0</v>
      </c>
      <c r="G5" s="14">
        <f t="shared" ref="G5:G6" si="1">E5*F5</f>
        <v>0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5.75" customHeight="1">
      <c r="A6" s="1"/>
      <c r="B6" s="15"/>
      <c r="C6" s="11" t="s">
        <v>11</v>
      </c>
      <c r="D6" s="12" t="s">
        <v>10</v>
      </c>
      <c r="E6" s="12">
        <v>2.0</v>
      </c>
      <c r="F6" s="13">
        <v>0.0</v>
      </c>
      <c r="G6" s="14">
        <f t="shared" si="1"/>
        <v>0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30.75" customHeight="1">
      <c r="A7" s="1"/>
      <c r="B7" s="15"/>
      <c r="C7" s="16" t="s">
        <v>12</v>
      </c>
      <c r="D7" s="17"/>
      <c r="E7" s="17"/>
      <c r="F7" s="18"/>
      <c r="G7" s="19">
        <f>G5+G6</f>
        <v>0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5.75" customHeight="1">
      <c r="A8" s="1"/>
      <c r="B8" s="20" t="s">
        <v>13</v>
      </c>
      <c r="C8" s="11" t="s">
        <v>14</v>
      </c>
      <c r="D8" s="12" t="s">
        <v>15</v>
      </c>
      <c r="E8" s="12">
        <v>7800.0</v>
      </c>
      <c r="F8" s="13">
        <v>0.0</v>
      </c>
      <c r="G8" s="14">
        <f t="shared" ref="G8:G11" si="2">E8*F8</f>
        <v>0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5.75" customHeight="1">
      <c r="A9" s="1"/>
      <c r="B9" s="21"/>
      <c r="C9" s="11" t="s">
        <v>16</v>
      </c>
      <c r="D9" s="12" t="s">
        <v>15</v>
      </c>
      <c r="E9" s="12">
        <v>1950.0</v>
      </c>
      <c r="F9" s="13">
        <v>0.0</v>
      </c>
      <c r="G9" s="14">
        <f t="shared" si="2"/>
        <v>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5.75" customHeight="1">
      <c r="A10" s="1"/>
      <c r="B10" s="22"/>
      <c r="C10" s="11" t="s">
        <v>17</v>
      </c>
      <c r="D10" s="12" t="s">
        <v>15</v>
      </c>
      <c r="E10" s="12">
        <v>5500.0</v>
      </c>
      <c r="F10" s="13">
        <v>0.0</v>
      </c>
      <c r="G10" s="14">
        <f t="shared" si="2"/>
        <v>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5.75" customHeight="1">
      <c r="A11" s="1"/>
      <c r="B11" s="23" t="s">
        <v>18</v>
      </c>
      <c r="C11" s="18"/>
      <c r="D11" s="12" t="s">
        <v>15</v>
      </c>
      <c r="E11" s="12">
        <v>3000.0</v>
      </c>
      <c r="F11" s="13">
        <v>0.0</v>
      </c>
      <c r="G11" s="14">
        <f t="shared" si="2"/>
        <v>0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5.75" customHeight="1">
      <c r="A12" s="1"/>
      <c r="B12" s="1"/>
      <c r="C12" s="1"/>
      <c r="D12" s="3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5.75" customHeight="1">
      <c r="A13" s="1"/>
      <c r="B13" s="1"/>
      <c r="C13" s="1"/>
      <c r="D13" s="3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5.75" customHeight="1">
      <c r="A14" s="1"/>
      <c r="B14" s="1"/>
      <c r="C14" s="1"/>
      <c r="D14" s="3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5.75" customHeight="1">
      <c r="A15" s="1"/>
      <c r="B15" s="1"/>
      <c r="C15" s="1"/>
      <c r="D15" s="3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5.75" customHeight="1">
      <c r="A16" s="1"/>
      <c r="B16" s="1"/>
      <c r="C16" s="1"/>
      <c r="D16" s="3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5.75" customHeight="1">
      <c r="A17" s="1"/>
      <c r="B17" s="1"/>
      <c r="C17" s="1"/>
      <c r="D17" s="3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5.75" customHeight="1">
      <c r="A18" s="1"/>
      <c r="B18" s="1"/>
      <c r="C18" s="1"/>
      <c r="D18" s="3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5.75" customHeight="1">
      <c r="A19" s="1"/>
      <c r="B19" s="1"/>
      <c r="C19" s="1"/>
      <c r="D19" s="3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5.75" customHeight="1">
      <c r="A20" s="1"/>
      <c r="B20" s="1"/>
      <c r="C20" s="1"/>
      <c r="D20" s="3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1"/>
      <c r="C21" s="1"/>
      <c r="D21" s="3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1"/>
      <c r="C22" s="1"/>
      <c r="D22" s="3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1"/>
      <c r="C23" s="1"/>
      <c r="D23" s="3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1"/>
      <c r="C24" s="1"/>
      <c r="D24" s="3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1"/>
      <c r="C25" s="1"/>
      <c r="D25" s="3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1"/>
      <c r="C26" s="1"/>
      <c r="D26" s="3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1"/>
      <c r="C27" s="1"/>
      <c r="D27" s="3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1"/>
      <c r="C28" s="1"/>
      <c r="D28" s="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/>
      <c r="C29" s="1"/>
      <c r="D29" s="3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1"/>
      <c r="D30" s="3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1"/>
      <c r="D31" s="3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"/>
      <c r="D32" s="3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3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3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3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3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3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3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3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3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3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3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3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3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3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3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3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3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3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3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3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3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3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3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3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3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3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3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3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3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3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3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3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3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3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3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3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3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3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3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3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3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3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3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3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3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3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3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3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3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3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3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3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3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3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3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3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3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3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3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3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3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3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3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3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3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3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3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3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3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3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3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3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3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3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3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3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3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3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3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3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3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3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3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3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3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3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3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3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3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3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3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3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3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3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3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3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3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3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3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3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3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3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3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3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3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3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3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3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3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3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3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3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3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3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3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3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3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3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3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3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3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3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3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3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3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3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3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3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3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3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3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3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3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3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3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3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3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3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3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3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3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3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3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3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3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3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3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3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3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3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3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3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3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3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3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3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3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3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3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3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3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3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3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3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3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3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3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3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3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3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3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3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3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3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3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3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3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3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3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3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</sheetData>
  <mergeCells count="3">
    <mergeCell ref="B5:B7"/>
    <mergeCell ref="C7:F7"/>
    <mergeCell ref="B11:C11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4.38"/>
    <col customWidth="1" min="2" max="2" width="28.88"/>
    <col customWidth="1" min="3" max="3" width="27.88"/>
    <col customWidth="1" min="4" max="26" width="14.38"/>
  </cols>
  <sheetData>
    <row r="1" ht="15.75" customHeight="1">
      <c r="A1" s="1"/>
      <c r="B1" s="1"/>
      <c r="C1" s="1"/>
      <c r="D1" s="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5.75" customHeight="1">
      <c r="A2" s="1"/>
      <c r="B2" s="1"/>
      <c r="C2" s="1"/>
      <c r="D2" s="3"/>
      <c r="E2" s="1"/>
      <c r="F2" s="3">
        <v>2026.0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27.0" customHeight="1">
      <c r="A3" s="1"/>
      <c r="B3" s="7" t="s">
        <v>19</v>
      </c>
      <c r="C3" s="7" t="s">
        <v>3</v>
      </c>
      <c r="D3" s="8" t="s">
        <v>4</v>
      </c>
      <c r="E3" s="8" t="s">
        <v>20</v>
      </c>
      <c r="F3" s="8" t="s">
        <v>21</v>
      </c>
      <c r="G3" s="8" t="s">
        <v>22</v>
      </c>
      <c r="H3" s="8" t="s">
        <v>21</v>
      </c>
      <c r="I3" s="8" t="s">
        <v>22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75" customHeight="1">
      <c r="A4" s="1"/>
      <c r="B4" s="24" t="s">
        <v>23</v>
      </c>
      <c r="C4" s="25" t="s">
        <v>24</v>
      </c>
      <c r="D4" s="26" t="s">
        <v>25</v>
      </c>
      <c r="E4" s="26">
        <v>26.0</v>
      </c>
      <c r="F4" s="27">
        <v>5950.0</v>
      </c>
      <c r="G4" s="14">
        <f t="shared" ref="G4:G13" si="1">E4*F4</f>
        <v>154700</v>
      </c>
      <c r="H4" s="27">
        <v>5712.0</v>
      </c>
      <c r="I4" s="14">
        <f t="shared" ref="I4:I13" si="2">H4*E4</f>
        <v>148512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75" customHeight="1">
      <c r="A5" s="1"/>
      <c r="B5" s="22"/>
      <c r="C5" s="25" t="s">
        <v>26</v>
      </c>
      <c r="D5" s="26" t="s">
        <v>27</v>
      </c>
      <c r="E5" s="26">
        <v>125.0</v>
      </c>
      <c r="F5" s="27">
        <v>1410.0</v>
      </c>
      <c r="G5" s="14">
        <f t="shared" si="1"/>
        <v>176250</v>
      </c>
      <c r="H5" s="27">
        <v>1380.0</v>
      </c>
      <c r="I5" s="14">
        <f t="shared" si="2"/>
        <v>172500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5.75" customHeight="1">
      <c r="A6" s="1"/>
      <c r="B6" s="24" t="s">
        <v>28</v>
      </c>
      <c r="C6" s="25" t="s">
        <v>24</v>
      </c>
      <c r="D6" s="26" t="s">
        <v>25</v>
      </c>
      <c r="E6" s="26">
        <v>15.0</v>
      </c>
      <c r="F6" s="27">
        <v>5950.0</v>
      </c>
      <c r="G6" s="14">
        <f t="shared" si="1"/>
        <v>89250</v>
      </c>
      <c r="H6" s="27">
        <v>5712.0</v>
      </c>
      <c r="I6" s="14">
        <f t="shared" si="2"/>
        <v>85680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5.75" customHeight="1">
      <c r="A7" s="1"/>
      <c r="B7" s="22"/>
      <c r="C7" s="25" t="s">
        <v>26</v>
      </c>
      <c r="D7" s="26" t="s">
        <v>27</v>
      </c>
      <c r="E7" s="26">
        <v>20.0</v>
      </c>
      <c r="F7" s="27">
        <v>2500.0</v>
      </c>
      <c r="G7" s="14">
        <f t="shared" si="1"/>
        <v>50000</v>
      </c>
      <c r="H7" s="27">
        <v>2300.0</v>
      </c>
      <c r="I7" s="14">
        <f t="shared" si="2"/>
        <v>46000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5.75" customHeight="1">
      <c r="A8" s="1"/>
      <c r="B8" s="24" t="s">
        <v>29</v>
      </c>
      <c r="C8" s="25" t="s">
        <v>24</v>
      </c>
      <c r="D8" s="26" t="s">
        <v>25</v>
      </c>
      <c r="E8" s="26">
        <v>15.0</v>
      </c>
      <c r="F8" s="27">
        <v>5950.0</v>
      </c>
      <c r="G8" s="14">
        <f t="shared" si="1"/>
        <v>89250</v>
      </c>
      <c r="H8" s="27">
        <v>5712.0</v>
      </c>
      <c r="I8" s="14">
        <f t="shared" si="2"/>
        <v>85680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5.75" customHeight="1">
      <c r="A9" s="1"/>
      <c r="B9" s="22"/>
      <c r="C9" s="25" t="s">
        <v>26</v>
      </c>
      <c r="D9" s="26" t="s">
        <v>27</v>
      </c>
      <c r="E9" s="26">
        <v>20.0</v>
      </c>
      <c r="F9" s="27">
        <v>0.0</v>
      </c>
      <c r="G9" s="14">
        <f t="shared" si="1"/>
        <v>0</v>
      </c>
      <c r="H9" s="27">
        <v>0.0</v>
      </c>
      <c r="I9" s="14">
        <f t="shared" si="2"/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5.75" customHeight="1">
      <c r="A10" s="1"/>
      <c r="B10" s="25" t="s">
        <v>30</v>
      </c>
      <c r="C10" s="25" t="s">
        <v>31</v>
      </c>
      <c r="D10" s="26" t="s">
        <v>32</v>
      </c>
      <c r="E10" s="26">
        <f>3*6</f>
        <v>18</v>
      </c>
      <c r="F10" s="27">
        <v>390.0</v>
      </c>
      <c r="G10" s="14">
        <f t="shared" si="1"/>
        <v>7020</v>
      </c>
      <c r="H10" s="27">
        <v>350.0</v>
      </c>
      <c r="I10" s="14">
        <f t="shared" si="2"/>
        <v>6300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5.75" customHeight="1">
      <c r="A11" s="1"/>
      <c r="B11" s="25" t="s">
        <v>33</v>
      </c>
      <c r="C11" s="25" t="s">
        <v>31</v>
      </c>
      <c r="D11" s="26" t="s">
        <v>32</v>
      </c>
      <c r="E11" s="26">
        <f>6*4</f>
        <v>24</v>
      </c>
      <c r="F11" s="27">
        <v>390.0</v>
      </c>
      <c r="G11" s="14">
        <f t="shared" si="1"/>
        <v>9360</v>
      </c>
      <c r="H11" s="27">
        <v>350.0</v>
      </c>
      <c r="I11" s="14">
        <f t="shared" si="2"/>
        <v>8400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5.75" customHeight="1">
      <c r="A12" s="1"/>
      <c r="B12" s="24" t="s">
        <v>34</v>
      </c>
      <c r="C12" s="25" t="s">
        <v>24</v>
      </c>
      <c r="D12" s="26" t="s">
        <v>25</v>
      </c>
      <c r="E12" s="26">
        <v>25.0</v>
      </c>
      <c r="F12" s="27">
        <v>5950.0</v>
      </c>
      <c r="G12" s="14">
        <f t="shared" si="1"/>
        <v>148750</v>
      </c>
      <c r="H12" s="27">
        <v>5712.0</v>
      </c>
      <c r="I12" s="14">
        <f t="shared" si="2"/>
        <v>142800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5.75" customHeight="1">
      <c r="A13" s="1"/>
      <c r="B13" s="22"/>
      <c r="C13" s="25" t="s">
        <v>26</v>
      </c>
      <c r="D13" s="26" t="s">
        <v>27</v>
      </c>
      <c r="E13" s="26">
        <v>25.0</v>
      </c>
      <c r="F13" s="27">
        <v>700.0</v>
      </c>
      <c r="G13" s="14">
        <f t="shared" si="1"/>
        <v>17500</v>
      </c>
      <c r="H13" s="27">
        <v>670.0</v>
      </c>
      <c r="I13" s="14">
        <f t="shared" si="2"/>
        <v>16750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5.75" customHeight="1">
      <c r="A14" s="1"/>
      <c r="B14" s="28" t="s">
        <v>35</v>
      </c>
      <c r="C14" s="17"/>
      <c r="D14" s="17"/>
      <c r="E14" s="17"/>
      <c r="F14" s="18"/>
      <c r="G14" s="29">
        <f>SUM(G4:G13)</f>
        <v>742080</v>
      </c>
      <c r="H14" s="1"/>
      <c r="I14" s="29">
        <f>SUM(I4:I13)</f>
        <v>712622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5.75" customHeight="1">
      <c r="A15" s="1"/>
      <c r="B15" s="1"/>
      <c r="C15" s="1"/>
      <c r="D15" s="3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5.75" customHeight="1">
      <c r="A16" s="1"/>
      <c r="B16" s="30" t="s">
        <v>36</v>
      </c>
      <c r="C16" s="31"/>
      <c r="D16" s="3"/>
      <c r="E16" s="1"/>
      <c r="F16" s="1"/>
      <c r="G16" s="1"/>
      <c r="H16" s="1"/>
      <c r="I16" s="32">
        <f>(G14/I14)-1</f>
        <v>0.04133748327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5.75" customHeight="1">
      <c r="A17" s="1"/>
      <c r="B17" s="1"/>
      <c r="C17" s="1"/>
      <c r="D17" s="3" t="s">
        <v>37</v>
      </c>
      <c r="E17" s="1"/>
      <c r="F17" s="33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5.75" customHeight="1">
      <c r="A18" s="1"/>
      <c r="B18" s="34"/>
      <c r="C18" s="35"/>
      <c r="D18" s="36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5.75" customHeight="1">
      <c r="A19" s="1"/>
      <c r="B19" s="37" t="s">
        <v>38</v>
      </c>
      <c r="D19" s="38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5.75" customHeight="1">
      <c r="A20" s="1"/>
      <c r="B20" s="39"/>
      <c r="C20" s="40"/>
      <c r="D20" s="4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34"/>
      <c r="C21" s="35"/>
      <c r="D21" s="42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37" t="s">
        <v>39</v>
      </c>
      <c r="D22" s="38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39"/>
      <c r="C23" s="40"/>
      <c r="D23" s="4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34"/>
      <c r="C24" s="35"/>
      <c r="D24" s="42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36.75" customHeight="1">
      <c r="A25" s="1"/>
      <c r="B25" s="43" t="s">
        <v>40</v>
      </c>
      <c r="D25" s="38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39"/>
      <c r="C26" s="40"/>
      <c r="D26" s="4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34"/>
      <c r="C27" s="35"/>
      <c r="D27" s="42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43" t="s">
        <v>41</v>
      </c>
      <c r="D28" s="3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39"/>
      <c r="C29" s="40"/>
      <c r="D29" s="44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1"/>
      <c r="D30" s="3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1"/>
      <c r="D31" s="3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"/>
      <c r="D32" s="3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3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3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3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3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3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3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3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3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3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3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3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3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3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3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3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3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3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3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3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3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3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3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3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3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3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3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3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3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3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3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3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3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3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3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3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3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3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3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3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3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3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3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3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3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3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3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3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3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3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3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3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3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3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3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3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3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3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3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3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3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3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3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3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3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3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3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3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3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3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3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3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3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3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3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3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3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3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3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3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3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3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3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3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3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3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3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3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3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3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3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3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3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3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3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3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3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3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3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3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3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3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3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3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3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3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3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3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3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3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3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3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3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3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3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3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3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3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3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3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3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3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3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3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3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3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3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3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3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3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3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3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3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3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3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3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3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3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3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3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3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3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3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3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3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3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3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3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3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3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3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3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3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3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3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3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3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3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3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3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3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3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3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3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3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3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3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3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3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3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3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3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3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3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3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3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3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3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3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3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3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3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3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3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3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3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3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3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3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3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3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3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3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3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3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3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3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F2:G2"/>
    <mergeCell ref="B14:F14"/>
    <mergeCell ref="B16:C16"/>
    <mergeCell ref="B19:C19"/>
    <mergeCell ref="B22:C22"/>
    <mergeCell ref="B25:C25"/>
    <mergeCell ref="B28:C28"/>
  </mergeCells>
  <dataValidations>
    <dataValidation type="list" allowBlank="1" sqref="D19 D22 D25 D28">
      <formula1>"ANO,NE"</formula1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